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5089FED0-7013-4890-AFEE-81BF8D548CB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Sheet1!$H$13:$H$16</definedName>
    <definedName name="_xlchart.v1.1" hidden="1">Sheet1!$I$12</definedName>
    <definedName name="_xlchart.v1.2" hidden="1">Sheet1!$I$13:$I$16</definedName>
    <definedName name="_xlchart.v1.3" hidden="1">Sheet1!$J$12</definedName>
    <definedName name="_xlchart.v1.4" hidden="1">Sheet1!$J$13:$J$16</definedName>
    <definedName name="_xlchart.v1.5" hidden="1">Sheet1!$H$13:$H$16</definedName>
    <definedName name="_xlchart.v1.6" hidden="1">Sheet1!$I$12</definedName>
    <definedName name="_xlchart.v1.7" hidden="1">Sheet1!$I$13:$I$16</definedName>
    <definedName name="_xlchart.v1.8" hidden="1">Sheet1!$J$12</definedName>
    <definedName name="_xlchart.v1.9" hidden="1">Sheet1!$J$13:$J$16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0" i="5" l="1"/>
  <c r="M20" i="5"/>
  <c r="L20" i="5"/>
  <c r="K20" i="5"/>
  <c r="J20" i="5"/>
  <c r="E6" i="5"/>
  <c r="K14" i="5"/>
  <c r="K6" i="5"/>
  <c r="E7" i="5"/>
  <c r="K15" i="5"/>
  <c r="K7" i="5"/>
  <c r="E8" i="5"/>
  <c r="K16" i="5"/>
  <c r="K8" i="5"/>
  <c r="E5" i="5"/>
  <c r="E9" i="5"/>
  <c r="K13" i="5"/>
  <c r="K17" i="5"/>
  <c r="K5" i="5"/>
  <c r="K9" i="5"/>
  <c r="C9" i="5"/>
  <c r="D9" i="5"/>
  <c r="I17" i="5"/>
  <c r="J17" i="5"/>
  <c r="I9" i="5"/>
  <c r="J9" i="5"/>
</calcChain>
</file>

<file path=xl/sharedStrings.xml><?xml version="1.0" encoding="utf-8"?>
<sst xmlns="http://schemas.openxmlformats.org/spreadsheetml/2006/main" count="34" uniqueCount="14">
  <si>
    <t>2015年</t>
    <phoneticPr fontId="1" type="noConversion"/>
  </si>
  <si>
    <t>2016年</t>
  </si>
  <si>
    <t>2017年</t>
  </si>
  <si>
    <t>2018年</t>
  </si>
  <si>
    <t>销售1</t>
    <phoneticPr fontId="1" type="noConversion"/>
  </si>
  <si>
    <t>销售2</t>
  </si>
  <si>
    <t>销售3</t>
  </si>
  <si>
    <t>售车量</t>
    <phoneticPr fontId="1" type="noConversion"/>
  </si>
  <si>
    <t>分期量</t>
    <phoneticPr fontId="1" type="noConversion"/>
  </si>
  <si>
    <t>渗透率</t>
    <phoneticPr fontId="1" type="noConversion"/>
  </si>
  <si>
    <t>小计</t>
    <phoneticPr fontId="1" type="noConversion"/>
  </si>
  <si>
    <t>分期购车比</t>
    <phoneticPr fontId="1" type="noConversion"/>
  </si>
  <si>
    <t>平均值</t>
    <phoneticPr fontId="1" type="noConversion"/>
  </si>
  <si>
    <t>渗透率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</si>
</sst>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sz val="10"/>
      <color theme="0"/>
      <name val="印品黑体"/>
      <family val="3"/>
      <charset val="134"/>
    </font>
    <font>
      <b/>
      <sz val="26"/>
      <color theme="0"/>
      <name val="字魂59号-创粗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cap="none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售车量</c:v>
                </c:pt>
              </c:strCache>
            </c:strRef>
          </c:tx>
          <c:spPr>
            <a:noFill/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>
              <a:glow rad="63500">
                <a:schemeClr val="accent1">
                  <a:alpha val="18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Sheet1!$B$5:$B$8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xVal>
          <c:yVal>
            <c:numRef>
              <c:f>Sheet1!$C$5:$C$8</c:f>
              <c:numCache>
                <c:formatCode>General</c:formatCode>
                <c:ptCount val="4"/>
                <c:pt idx="0">
                  <c:v>130</c:v>
                </c:pt>
                <c:pt idx="1">
                  <c:v>152</c:v>
                </c:pt>
                <c:pt idx="2">
                  <c:v>158</c:v>
                </c:pt>
                <c:pt idx="3">
                  <c:v>122</c:v>
                </c:pt>
              </c:numCache>
            </c:numRef>
          </c:yVal>
          <c:bubbleSize>
            <c:numRef>
              <c:f>Sheet1!$D$5:$D$8</c:f>
              <c:numCache>
                <c:formatCode>General</c:formatCode>
                <c:ptCount val="4"/>
                <c:pt idx="0">
                  <c:v>123</c:v>
                </c:pt>
                <c:pt idx="1">
                  <c:v>119</c:v>
                </c:pt>
                <c:pt idx="2">
                  <c:v>120</c:v>
                </c:pt>
                <c:pt idx="3">
                  <c:v>107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1A97-42A6-B370-CE27A95C3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041028320"/>
        <c:axId val="1041029304"/>
      </c:bubbleChart>
      <c:valAx>
        <c:axId val="104102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3">
                  <a:lumMod val="50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41029304"/>
        <c:crosses val="autoZero"/>
        <c:crossBetween val="midCat"/>
      </c:valAx>
      <c:valAx>
        <c:axId val="1041029304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104102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3">
          <a:lumMod val="75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渗透率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lumMod val="60000"/>
                  <a:lumOff val="40000"/>
                  <a:alpha val="34000"/>
                </a:schemeClr>
              </a:glow>
            </a:effectLst>
          </c:spPr>
          <c:marker>
            <c:symbol val="circle"/>
            <c:size val="4"/>
            <c:spPr>
              <a:noFill/>
              <a:ln w="3175">
                <a:solidFill>
                  <a:schemeClr val="accent3"/>
                </a:solidFill>
              </a:ln>
              <a:effectLst>
                <a:glow rad="76200">
                  <a:schemeClr val="accent3">
                    <a:lumMod val="60000"/>
                    <a:lumOff val="40000"/>
                    <a:alpha val="34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Sheet1!$B$5:$B$8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Sheet1!$E$5:$E$8</c:f>
              <c:numCache>
                <c:formatCode>0.00%</c:formatCode>
                <c:ptCount val="4"/>
                <c:pt idx="0">
                  <c:v>0.94615384615384612</c:v>
                </c:pt>
                <c:pt idx="1">
                  <c:v>0.78289473684210531</c:v>
                </c:pt>
                <c:pt idx="2">
                  <c:v>0.759493670886076</c:v>
                </c:pt>
                <c:pt idx="3">
                  <c:v>0.87704918032786883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38-413F-9921-7A96D4EEA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193360"/>
        <c:axId val="600193688"/>
      </c:radarChart>
      <c:catAx>
        <c:axId val="60019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688"/>
        <c:crosses val="autoZero"/>
        <c:auto val="1"/>
        <c:lblAlgn val="ctr"/>
        <c:lblOffset val="100"/>
        <c:noMultiLvlLbl val="0"/>
      </c:catAx>
      <c:valAx>
        <c:axId val="60019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009DD9">
                  <a:lumMod val="75000"/>
                </a:srgb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019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rgbClr val="009DD9">
        <a:lumMod val="50000"/>
      </a:srgbClr>
    </a:solidFill>
    <a:ln w="9525" cap="flat" cmpd="sng" algn="ctr">
      <a:solidFill>
        <a:srgbClr val="0BD0D9">
          <a:lumMod val="75000"/>
        </a:srgb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Sheet1!$I$4</c:f>
              <c:strCache>
                <c:ptCount val="1"/>
                <c:pt idx="0">
                  <c:v>售车量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Sheet1!$H$5:$H$8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Sheet1!$I$5:$I$8</c:f>
              <c:numCache>
                <c:formatCode>General</c:formatCode>
                <c:ptCount val="4"/>
                <c:pt idx="0">
                  <c:v>151</c:v>
                </c:pt>
                <c:pt idx="1">
                  <c:v>138</c:v>
                </c:pt>
                <c:pt idx="2">
                  <c:v>135</c:v>
                </c:pt>
                <c:pt idx="3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A-4B2C-B6FB-452F87CBDDB1}"/>
            </c:ext>
          </c:extLst>
        </c:ser>
        <c:ser>
          <c:idx val="1"/>
          <c:order val="1"/>
          <c:tx>
            <c:strRef>
              <c:f>Sheet1!$J$4</c:f>
              <c:strCache>
                <c:ptCount val="1"/>
                <c:pt idx="0">
                  <c:v>分期量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Sheet1!$H$5:$H$8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Sheet1!$J$5:$J$8</c:f>
              <c:numCache>
                <c:formatCode>General</c:formatCode>
                <c:ptCount val="4"/>
                <c:pt idx="0">
                  <c:v>136</c:v>
                </c:pt>
                <c:pt idx="1">
                  <c:v>121</c:v>
                </c:pt>
                <c:pt idx="2">
                  <c:v>130</c:v>
                </c:pt>
                <c:pt idx="3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A-4B2C-B6FB-452F87CBD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812706760"/>
        <c:axId val="812708400"/>
      </c:barChart>
      <c:catAx>
        <c:axId val="812706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8400"/>
        <c:crosses val="autoZero"/>
        <c:auto val="1"/>
        <c:lblAlgn val="ctr"/>
        <c:lblOffset val="100"/>
        <c:noMultiLvlLbl val="0"/>
      </c:catAx>
      <c:valAx>
        <c:axId val="812708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1270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009DD9">
        <a:lumMod val="50000"/>
      </a:srgbClr>
    </a:solidFill>
    <a:ln w="9525" cap="flat" cmpd="sng" algn="ctr">
      <a:solidFill>
        <a:srgbClr val="0F6FC6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1969473561027805"/>
          <c:y val="0.15087061797967505"/>
          <c:w val="0.56061052877944395"/>
          <c:h val="0.71996592328531128"/>
        </c:manualLayout>
      </c:layout>
      <c:doughnutChart>
        <c:varyColors val="1"/>
        <c:ser>
          <c:idx val="0"/>
          <c:order val="0"/>
          <c:tx>
            <c:strRef>
              <c:f>Sheet1!$K$4</c:f>
              <c:strCache>
                <c:ptCount val="1"/>
                <c:pt idx="0">
                  <c:v>渗透率</c:v>
                </c:pt>
              </c:strCache>
            </c:strRef>
          </c:tx>
          <c:spPr>
            <a:noFill/>
          </c:spPr>
          <c:dPt>
            <c:idx val="0"/>
            <c:bubble3D val="0"/>
            <c:spPr>
              <a:noFill/>
              <a:ln w="19050">
                <a:solidFill>
                  <a:schemeClr val="accent2"/>
                </a:solidFill>
              </a:ln>
              <a:effectLst>
                <a:glow rad="63500">
                  <a:schemeClr val="accent1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1-914E-4BD2-967F-6548672B97B9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accent5"/>
                </a:solidFill>
              </a:ln>
              <a:effectLst>
                <a:glow rad="63500">
                  <a:schemeClr val="accent5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4-914E-4BD2-967F-6548672B97B9}"/>
              </c:ext>
            </c:extLst>
          </c:dPt>
          <c:dPt>
            <c:idx val="2"/>
            <c:bubble3D val="0"/>
            <c:spPr>
              <a:noFill/>
              <a:ln w="19050">
                <a:solidFill>
                  <a:schemeClr val="accent3"/>
                </a:solidFill>
              </a:ln>
              <a:effectLst>
                <a:glow rad="63500">
                  <a:schemeClr val="accent2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2-914E-4BD2-967F-6548672B97B9}"/>
              </c:ext>
            </c:extLst>
          </c:dPt>
          <c:dPt>
            <c:idx val="3"/>
            <c:bubble3D val="0"/>
            <c:spPr>
              <a:noFill/>
              <a:ln w="19050">
                <a:solidFill>
                  <a:schemeClr val="accent6"/>
                </a:solidFill>
              </a:ln>
              <a:effectLst>
                <a:glow rad="63500">
                  <a:schemeClr val="accent6">
                    <a:alpha val="40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914E-4BD2-967F-6548672B97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Sheet1!$H$5:$H$8</c:f>
              <c:strCache>
                <c:ptCount val="4"/>
                <c:pt idx="0">
                  <c:v>2015年</c:v>
                </c:pt>
                <c:pt idx="1">
                  <c:v>2016年</c:v>
                </c:pt>
                <c:pt idx="2">
                  <c:v>2017年</c:v>
                </c:pt>
                <c:pt idx="3">
                  <c:v>2018年</c:v>
                </c:pt>
              </c:strCache>
            </c:strRef>
          </c:cat>
          <c:val>
            <c:numRef>
              <c:f>Sheet1!$K$5:$K$8</c:f>
              <c:numCache>
                <c:formatCode>0.00%</c:formatCode>
                <c:ptCount val="4"/>
                <c:pt idx="0">
                  <c:v>0.90066225165562919</c:v>
                </c:pt>
                <c:pt idx="1">
                  <c:v>0.87681159420289856</c:v>
                </c:pt>
                <c:pt idx="2">
                  <c:v>0.96296296296296291</c:v>
                </c:pt>
                <c:pt idx="3">
                  <c:v>0.967741935483871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E-4BD2-967F-6548672B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2">
        <a:lumMod val="50000"/>
      </a:schemeClr>
    </a:solidFill>
    <a:ln w="9525" cap="flat" cmpd="sng" algn="ctr">
      <a:solidFill>
        <a:schemeClr val="accent2">
          <a:lumMod val="75000"/>
        </a:schemeClr>
      </a:solidFill>
      <a:round/>
    </a:ln>
    <a:effectLst/>
  </c:spPr>
  <c:txPr>
    <a:bodyPr/>
    <a:lstStyle/>
    <a:p>
      <a:pPr>
        <a:defRPr sz="7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  <cx:data id="1">
      <cx:strDim type="cat">
        <cx:f>_xlchart.v1.0</cx:f>
      </cx:strDim>
      <cx:numDim type="size">
        <cx:f>_xlchart.v1.4</cx:f>
      </cx:numDim>
    </cx:data>
  </cx:chartData>
  <cx:chart>
    <cx:plotArea>
      <cx:plotAreaRegion>
        <cx:series layoutId="sunburst" uniqueId="{C8816C57-F8CF-439E-B332-C997766ACD00}" formatIdx="0">
          <cx:tx>
            <cx:txData>
              <cx:f>_xlchart.v1.1</cx:f>
              <cx:v>售车量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70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字魂59号-创粗黑" panose="00000500000000000000" pitchFamily="2" charset="-122"/>
                  </a:defRPr>
                </a:pPr>
                <a:endParaRPr lang="zh-CN" altLang="en-US" sz="700" b="0" i="0" u="none" strike="noStrike" kern="1200" baseline="0">
                  <a:solidFill>
                    <a:schemeClr val="bg1"/>
                  </a:solidFill>
                  <a:latin typeface="字魂59号-创粗黑" panose="00000500000000000000" pitchFamily="2" charset="-122"/>
                  <a:ea typeface="字魂59号-创粗黑" panose="00000500000000000000" pitchFamily="2" charset="-122"/>
                </a:endParaRPr>
              </a:p>
            </cx:txPr>
          </cx:dataLabels>
          <cx:dataId val="0"/>
        </cx:series>
        <cx:series layoutId="sunburst" hidden="1" uniqueId="{E7442EC5-DC4E-4CA6-8224-0FD916B3BF0B}" formatIdx="1">
          <cx:tx>
            <cx:txData>
              <cx:f>_xlchart.v1.3</cx:f>
              <cx:v>分期量</cx:v>
            </cx:txData>
          </cx:tx>
          <cx:dataId val="1"/>
        </cx:series>
      </cx:plotAreaRegion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800" b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字魂59号-创粗黑" panose="00000500000000000000" pitchFamily="2" charset="-122"/>
            </a:defRPr>
          </a:pPr>
          <a:endParaRPr lang="zh-CN" altLang="en-US" sz="800">
            <a:solidFill>
              <a:schemeClr val="bg1"/>
            </a:solidFill>
            <a:latin typeface="字魂59号-创粗黑" panose="00000500000000000000" pitchFamily="2" charset="-122"/>
            <a:ea typeface="字魂59号-创粗黑" panose="00000500000000000000" pitchFamily="2" charset="-122"/>
          </a:endParaRPr>
        </a:p>
      </cx:txPr>
    </cx:legend>
  </cx:chart>
  <cx:spPr>
    <a:solidFill>
      <a:schemeClr val="accent2">
        <a:lumMod val="50000"/>
      </a:schemeClr>
    </a:solidFill>
    <a:ln>
      <a:solidFill>
        <a:schemeClr val="accent1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>
  <cs:dataPoint3D>
    <cs:lnRef idx="0">
      <cs:styleClr val="auto"/>
    </cs:lnRef>
    <cs:fillRef idx="0"/>
    <cs:effectRef idx="0">
      <cs:styleClr val="auto"/>
    </cs:effectRef>
    <cs:fontRef idx="minor">
      <a:schemeClr val="tx1"/>
    </cs:fontRef>
    <cs:spPr>
      <a:ln>
        <a:solidFill>
          <a:schemeClr val="phClr"/>
        </a:solidFill>
      </a:ln>
      <a:effectLst>
        <a:glow rad="63500">
          <a:schemeClr val="phClr">
            <a:alpha val="18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4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dk1">
          <a:lumMod val="85000"/>
          <a:lumOff val="15000"/>
        </a:schemeClr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100000">
              <a:schemeClr val="dk1">
                <a:lumMod val="65000"/>
                <a:lumOff val="35000"/>
                <a:alpha val="24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  <a:alpha val="46000"/>
              </a:schemeClr>
            </a:gs>
            <a:gs pos="100000">
              <a:schemeClr val="dk1">
                <a:lumMod val="75000"/>
                <a:lumOff val="25000"/>
                <a:alpha val="42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tx1"/>
    </cs:fontRef>
    <cs:spPr>
      <a:solidFill>
        <a:schemeClr val="tx1">
          <a:lumMod val="85000"/>
          <a:lumOff val="15000"/>
        </a:schemeClr>
      </a:solid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microsoft.com/office/2014/relationships/chartEx" Target="../charts/chartEx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10</xdr:row>
      <xdr:rowOff>4762</xdr:rowOff>
    </xdr:from>
    <xdr:to>
      <xdr:col>6</xdr:col>
      <xdr:colOff>571500</xdr:colOff>
      <xdr:row>21</xdr:row>
      <xdr:rowOff>9525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C1E00542-46AE-4431-94FB-2A71480E7F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138112</xdr:colOff>
      <xdr:row>3</xdr:row>
      <xdr:rowOff>4762</xdr:rowOff>
    </xdr:from>
    <xdr:to>
      <xdr:col>16</xdr:col>
      <xdr:colOff>0</xdr:colOff>
      <xdr:row>16</xdr:row>
      <xdr:rowOff>161925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82ACA307-8714-4D6D-91DD-F27184D9E4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609599</xdr:colOff>
      <xdr:row>21</xdr:row>
      <xdr:rowOff>171450</xdr:rowOff>
    </xdr:from>
    <xdr:to>
      <xdr:col>15</xdr:col>
      <xdr:colOff>581024</xdr:colOff>
      <xdr:row>33</xdr:row>
      <xdr:rowOff>171450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768AE5F3-787F-4371-989C-C81603EC8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21</xdr:row>
      <xdr:rowOff>176213</xdr:rowOff>
    </xdr:from>
    <xdr:to>
      <xdr:col>4</xdr:col>
      <xdr:colOff>295276</xdr:colOff>
      <xdr:row>34</xdr:row>
      <xdr:rowOff>9526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A9887215-D02A-4B8D-A520-3DF7949D21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328612</xdr:colOff>
      <xdr:row>22</xdr:row>
      <xdr:rowOff>9525</xdr:rowOff>
    </xdr:from>
    <xdr:to>
      <xdr:col>8</xdr:col>
      <xdr:colOff>561975</xdr:colOff>
      <xdr:row>34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图表 7">
              <a:extLst>
                <a:ext uri="{FF2B5EF4-FFF2-40B4-BE49-F238E27FC236}">
                  <a16:creationId xmlns:a16="http://schemas.microsoft.com/office/drawing/2014/main" id="{7584B845-5E9F-4C86-A0EC-F92402102F4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05112" y="4248150"/>
              <a:ext cx="2709863" cy="2162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zh-CN" altLang="en-US" sz="1100"/>
                <a:t>此图表在您的 Excel 版本中不可用。
编辑此形状或将此工作簿转换为其他文件格式将永久破坏图表。</a:t>
              </a:r>
            </a:p>
          </xdr:txBody>
        </xdr:sp>
      </mc:Fallback>
    </mc:AlternateContent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6CDE-79A0-454B-B962-37FECB149F65}">
  <dimension ref="A2:P20"/>
  <sheetViews>
    <sheetView tabSelected="1" workbookViewId="0">
      <selection activeCell="T9" sqref="T9"/>
    </sheetView>
  </sheetViews>
  <sheetFormatPr defaultColWidth="11.25" defaultRowHeight="14.25" customHeight="1" x14ac:dyDescent="0.15"/>
  <cols>
    <col min="1" max="1" width="4.875" style="1" customWidth="1"/>
    <col min="2" max="14" width="8.125" style="1" customWidth="1"/>
    <col min="15" max="15" width="11.25" style="2"/>
    <col min="16" max="16" width="7.625" style="2" customWidth="1"/>
    <col min="17" max="17" width="4.875" style="2" customWidth="1"/>
    <col min="18" max="16384" width="11.25" style="2"/>
  </cols>
  <sheetData>
    <row r="2" spans="2:16" ht="34.5" customHeight="1" x14ac:dyDescent="0.15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2:16" ht="14.25" customHeight="1" x14ac:dyDescent="0.15">
      <c r="B3" s="3" t="s">
        <v>4</v>
      </c>
      <c r="C3" s="3"/>
      <c r="D3" s="3"/>
      <c r="E3" s="3"/>
      <c r="F3" s="2"/>
      <c r="G3" s="2"/>
      <c r="H3" s="3" t="s">
        <v>6</v>
      </c>
      <c r="I3" s="3"/>
      <c r="J3" s="3"/>
      <c r="K3" s="3"/>
    </row>
    <row r="4" spans="2:16" ht="14.25" customHeight="1" x14ac:dyDescent="0.15">
      <c r="B4" s="11"/>
      <c r="C4" s="12" t="s">
        <v>7</v>
      </c>
      <c r="D4" s="12" t="s">
        <v>8</v>
      </c>
      <c r="E4" s="12" t="s">
        <v>9</v>
      </c>
      <c r="F4" s="2"/>
      <c r="G4" s="2"/>
      <c r="H4" s="8"/>
      <c r="I4" s="9" t="s">
        <v>7</v>
      </c>
      <c r="J4" s="9" t="s">
        <v>8</v>
      </c>
      <c r="K4" s="9" t="s">
        <v>9</v>
      </c>
    </row>
    <row r="5" spans="2:16" ht="14.25" customHeight="1" x14ac:dyDescent="0.15">
      <c r="B5" s="4" t="s">
        <v>0</v>
      </c>
      <c r="C5" s="4">
        <v>130</v>
      </c>
      <c r="D5" s="4">
        <v>123</v>
      </c>
      <c r="E5" s="6">
        <f>D5/C5</f>
        <v>0.94615384615384612</v>
      </c>
      <c r="F5" s="2"/>
      <c r="G5" s="2"/>
      <c r="H5" s="5" t="s">
        <v>0</v>
      </c>
      <c r="I5" s="5">
        <v>151</v>
      </c>
      <c r="J5" s="5">
        <v>136</v>
      </c>
      <c r="K5" s="7">
        <f>J5/I5</f>
        <v>0.90066225165562919</v>
      </c>
    </row>
    <row r="6" spans="2:16" ht="14.25" customHeight="1" x14ac:dyDescent="0.15">
      <c r="B6" s="12" t="s">
        <v>1</v>
      </c>
      <c r="C6" s="12">
        <v>152</v>
      </c>
      <c r="D6" s="12">
        <v>119</v>
      </c>
      <c r="E6" s="13">
        <f t="shared" ref="E6:E8" si="0">D6/C6</f>
        <v>0.78289473684210531</v>
      </c>
      <c r="F6" s="2"/>
      <c r="G6" s="2"/>
      <c r="H6" s="9" t="s">
        <v>1</v>
      </c>
      <c r="I6" s="9">
        <v>138</v>
      </c>
      <c r="J6" s="9">
        <v>121</v>
      </c>
      <c r="K6" s="10">
        <f t="shared" ref="K6:K8" si="1">J6/I6</f>
        <v>0.87681159420289856</v>
      </c>
    </row>
    <row r="7" spans="2:16" ht="14.25" customHeight="1" x14ac:dyDescent="0.15">
      <c r="B7" s="4" t="s">
        <v>2</v>
      </c>
      <c r="C7" s="4">
        <v>158</v>
      </c>
      <c r="D7" s="4">
        <v>120</v>
      </c>
      <c r="E7" s="6">
        <f t="shared" si="0"/>
        <v>0.759493670886076</v>
      </c>
      <c r="F7" s="2"/>
      <c r="G7" s="2"/>
      <c r="H7" s="5" t="s">
        <v>2</v>
      </c>
      <c r="I7" s="5">
        <v>135</v>
      </c>
      <c r="J7" s="5">
        <v>130</v>
      </c>
      <c r="K7" s="7">
        <f t="shared" si="1"/>
        <v>0.96296296296296291</v>
      </c>
    </row>
    <row r="8" spans="2:16" ht="14.25" customHeight="1" x14ac:dyDescent="0.15">
      <c r="B8" s="12" t="s">
        <v>3</v>
      </c>
      <c r="C8" s="12">
        <v>122</v>
      </c>
      <c r="D8" s="12">
        <v>107</v>
      </c>
      <c r="E8" s="13">
        <f t="shared" si="0"/>
        <v>0.87704918032786883</v>
      </c>
      <c r="F8" s="2"/>
      <c r="G8" s="2"/>
      <c r="H8" s="9" t="s">
        <v>3</v>
      </c>
      <c r="I8" s="9">
        <v>124</v>
      </c>
      <c r="J8" s="9">
        <v>120</v>
      </c>
      <c r="K8" s="10">
        <f t="shared" si="1"/>
        <v>0.967741935483871</v>
      </c>
    </row>
    <row r="9" spans="2:16" ht="14.25" customHeight="1" x14ac:dyDescent="0.15">
      <c r="B9" s="4" t="s">
        <v>10</v>
      </c>
      <c r="C9" s="4">
        <f t="shared" ref="C9:K9" si="2">SUM(C5:C8)</f>
        <v>562</v>
      </c>
      <c r="D9" s="4">
        <f t="shared" si="2"/>
        <v>469</v>
      </c>
      <c r="E9" s="6">
        <f t="shared" si="2"/>
        <v>3.3655914342098958</v>
      </c>
      <c r="F9" s="2"/>
      <c r="G9" s="2"/>
      <c r="H9" s="5" t="s">
        <v>10</v>
      </c>
      <c r="I9" s="5">
        <f t="shared" si="2"/>
        <v>548</v>
      </c>
      <c r="J9" s="5">
        <f t="shared" si="2"/>
        <v>507</v>
      </c>
      <c r="K9" s="7">
        <f t="shared" si="2"/>
        <v>3.7081787443053615</v>
      </c>
    </row>
    <row r="11" spans="2:16" ht="14.25" customHeight="1" x14ac:dyDescent="0.15">
      <c r="H11" s="3" t="s">
        <v>5</v>
      </c>
      <c r="I11" s="3"/>
      <c r="J11" s="3"/>
      <c r="K11" s="3"/>
    </row>
    <row r="12" spans="2:16" ht="14.25" customHeight="1" x14ac:dyDescent="0.15">
      <c r="H12" s="14"/>
      <c r="I12" s="14" t="s">
        <v>7</v>
      </c>
      <c r="J12" s="14" t="s">
        <v>8</v>
      </c>
      <c r="K12" s="14" t="s">
        <v>9</v>
      </c>
    </row>
    <row r="13" spans="2:16" ht="14.25" customHeight="1" x14ac:dyDescent="0.15">
      <c r="H13" s="4" t="s">
        <v>0</v>
      </c>
      <c r="I13" s="4">
        <v>143</v>
      </c>
      <c r="J13" s="4">
        <v>138</v>
      </c>
      <c r="K13" s="6">
        <f>J13/I13</f>
        <v>0.965034965034965</v>
      </c>
    </row>
    <row r="14" spans="2:16" ht="14.25" customHeight="1" x14ac:dyDescent="0.15">
      <c r="H14" s="14" t="s">
        <v>1</v>
      </c>
      <c r="I14" s="14">
        <v>123</v>
      </c>
      <c r="J14" s="14">
        <v>105</v>
      </c>
      <c r="K14" s="15">
        <f t="shared" ref="K14:K16" si="3">J14/I14</f>
        <v>0.85365853658536583</v>
      </c>
    </row>
    <row r="15" spans="2:16" ht="14.25" customHeight="1" x14ac:dyDescent="0.15">
      <c r="H15" s="4" t="s">
        <v>2</v>
      </c>
      <c r="I15" s="4">
        <v>141</v>
      </c>
      <c r="J15" s="4">
        <v>130</v>
      </c>
      <c r="K15" s="6">
        <f t="shared" si="3"/>
        <v>0.92198581560283688</v>
      </c>
    </row>
    <row r="16" spans="2:16" ht="14.25" customHeight="1" x14ac:dyDescent="0.15">
      <c r="H16" s="14" t="s">
        <v>3</v>
      </c>
      <c r="I16" s="14">
        <v>126</v>
      </c>
      <c r="J16" s="14">
        <v>121</v>
      </c>
      <c r="K16" s="15">
        <f t="shared" si="3"/>
        <v>0.96031746031746035</v>
      </c>
    </row>
    <row r="17" spans="8:14" ht="14.25" customHeight="1" x14ac:dyDescent="0.15">
      <c r="H17" s="4" t="s">
        <v>10</v>
      </c>
      <c r="I17" s="4">
        <f>SUM(I13:I16)</f>
        <v>533</v>
      </c>
      <c r="J17" s="4">
        <f>SUM(J13:J16)</f>
        <v>494</v>
      </c>
      <c r="K17" s="6">
        <f>SUM(K13:K16)</f>
        <v>3.7009967775406283</v>
      </c>
    </row>
    <row r="19" spans="8:14" ht="14.25" customHeight="1" x14ac:dyDescent="0.15">
      <c r="I19" s="9"/>
      <c r="J19" s="9" t="s">
        <v>0</v>
      </c>
      <c r="K19" s="9" t="s">
        <v>1</v>
      </c>
      <c r="L19" s="9" t="s">
        <v>2</v>
      </c>
      <c r="M19" s="9" t="s">
        <v>3</v>
      </c>
      <c r="N19" s="9" t="s">
        <v>12</v>
      </c>
    </row>
    <row r="20" spans="8:14" ht="14.25" customHeight="1" x14ac:dyDescent="0.15">
      <c r="I20" s="5" t="s">
        <v>13</v>
      </c>
      <c r="J20" s="7">
        <f>E5+K5+K13</f>
        <v>2.8118510628444402</v>
      </c>
      <c r="K20" s="7">
        <f>E6+K6+K14</f>
        <v>2.5133648676303695</v>
      </c>
      <c r="L20" s="7">
        <f>E7+K7+K15</f>
        <v>2.6444424494518755</v>
      </c>
      <c r="M20" s="7">
        <f>E8+K8+K16</f>
        <v>2.8051085761292001</v>
      </c>
      <c r="N20" s="7">
        <f>AVERAGE(J20:M20)</f>
        <v>2.6936917390139712</v>
      </c>
    </row>
  </sheetData>
  <mergeCells count="4">
    <mergeCell ref="H11:K11"/>
    <mergeCell ref="B3:E3"/>
    <mergeCell ref="H3:K3"/>
    <mergeCell ref="B2:P2"/>
  </mergeCells>
  <phoneticPr fontId="1" type="noConversion"/>
  <conditionalFormatting sqref="E5:E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{E19C9E01-D61E-40B2-AA24-D256C03499D3}</x14:id>
        </ext>
      </extLst>
    </cfRule>
  </conditionalFormatting>
  <conditionalFormatting sqref="K5:K8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{6678C6CF-2E00-472A-938A-67981290AD9E}</x14:id>
        </ext>
      </extLst>
    </cfRule>
  </conditionalFormatting>
  <conditionalFormatting sqref="K13:K1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{38D14F6E-7169-442A-A037-73BE161EDB05}</x14:id>
        </ext>
      </extLst>
    </cfRule>
  </conditionalFormatting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9C9E01-D61E-40B2-AA24-D256C03499D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E5:E8</xm:sqref>
        </x14:conditionalFormatting>
        <x14:conditionalFormatting xmlns:xm="http://schemas.microsoft.com/office/excel/2006/main">
          <x14:cfRule type="dataBar" id="{6678C6CF-2E00-472A-938A-67981290AD9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K5:K8</xm:sqref>
        </x14:conditionalFormatting>
        <x14:conditionalFormatting xmlns:xm="http://schemas.microsoft.com/office/excel/2006/main">
          <x14:cfRule type="dataBar" id="{38D14F6E-7169-442A-A037-73BE161EDB0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K13:K16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2019-06-10T08:50:29Z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